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<sst xmlns="http://schemas.openxmlformats.org/spreadsheetml/2006/main" count="199" uniqueCount="181">
  <si>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</si>
  <si>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</si>
  <si>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</si>
  <si>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</si>
  <si>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</si>
  <si>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</si>
  <si>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</si>
  <si>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</si>
  <si>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</si>
  <si>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</si>
  <si>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</si>
  <si>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</si>
  <si>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</si>
  <si>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</si>
  <si>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</si>
  <si>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</si>
  <si>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</si>
  <si>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</si>
  <si>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</si>
  <si>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</si>
  <si>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</si>
  <si>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</si>
  <si>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</si>
  <si>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</si>
  <si>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</si>
  <si>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</si>
  <si>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</si>
  <si>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</si>
  <si>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</si>
  <si>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</si>
  <si>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</si>
  <si>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</si>
  <si>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</si>
  <si>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</si>
  <si>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</si>
  <si>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</si>
  <si>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</si>
  <si>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</si>
  <si>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</si>
  <si>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</si>
  <si>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</si>
  <si>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</si>
  <si>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</si>
  <si>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</si>
  <si>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</si>
  <si>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</si>
  <si>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</si>
  <si>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</si>
  <si>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</si>
  <si>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</si>
  <si>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</si>
  <si>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</si>
  <si>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</si>
  <si>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</si>
  <si>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</si>
  <si>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</si>
  <si>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</si>
  <si>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</si>
  <si>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</si>
  <si>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</si>
  <si>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</si>
  <si>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</si>
  <si>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</si>
  <si>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</si>
  <si>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</si>
  <si>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</si>
  <si>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</si>
  <si>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</si>
  <si>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</si>
  <si>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</si>
  <si>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</si>
  <si>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</si>
  <si>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</si>
  <si>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</si>
  <si>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</si>
  <si>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</si>
  <si>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</si>
  <si>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</si>
  <si>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</si>
  <si>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</si>
  <si>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</si>
  <si>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</si>
  <si>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</si>
  <si>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</si>
  <si>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</si>
  <si>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</si>
  <si>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</si>
  <si>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</si>
  <si>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</si>
  <si>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</si>
  <si>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</si>
  <si>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</si>
  <si>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</si>
  <si>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</si>
  <si>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</si>
  <si>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</si>
  <si>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</si>
  <si>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</si>
  <si>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</si>
  <si>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</si>
  <si>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</si>
  <si>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</si>
  <si>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</si>
  <si>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</si>
  <si>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</si>
  <si>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</si>
  <si>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</si>
  <si>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</si>
  <si>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</si>
  <si>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</si>
  <si>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</si>
  <si>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</si>
  <si>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</si>
  <si>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</si>
  <si>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</si>
  <si>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</si>
  <si>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</si>
  <si>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</si>
  <si>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</si>
  <si>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</si>
  <si>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</si>
  <si>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</si>
  <si>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</si>
  <si>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</si>
  <si>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</si>
  <si>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</si>
  <si>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</si>
  <si>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</si>
  <si>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</si>
  <si>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</si>
  <si>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</si>
  <si>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</si>
  <si>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</si>
  <si>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</si>
  <si>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</si>
  <si>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</si>
  <si>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</si>
  <si>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</si>
  <si>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</si>
  <si>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</si>
  <si>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</si>
  <si>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</si>
  <si>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</si>
  <si>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</si>
  <si>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</si>
  <si>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</si>
  <si>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</si>
  <si>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</si>
  <si>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</si>
  <si>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</si>
  <si>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</si>
  <si>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</si>
  <si>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</si>
  <si>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</si>
  <si>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</si>
  <si>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</si>
  <si>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</si>
  <si>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</si>
  <si>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</si>
  <si>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</si>
  <si>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</si>
  <si>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</si>
  <si>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</si>
  <si>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</si>
  <si>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</si>
  <si>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</si>
  <si>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</si>
  <si>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 xml:space="preserve">Общество с ограниченной ответственностью "Управляющая компания </t>
  </si>
  <si>
    <t>"Аврора Капитал Менеджмент"</t>
  </si>
  <si>
    <t>Главный бухгалтер</t>
  </si>
  <si>
    <t>Генеральный директор</t>
  </si>
  <si>
    <t>Шавидзе Е.З.</t>
  </si>
  <si>
    <t>Селютина М.И.</t>
  </si>
  <si>
    <t xml:space="preserve">Договор займа № 1 от 12 сентября 2012г. Худинян Р.Г. </t>
  </si>
  <si>
    <t xml:space="preserve">Договор займа № 2 от 02 октября 2012г. Худинян Р.Г. </t>
  </si>
  <si>
    <t xml:space="preserve">10 декабря заканчивается 90 дней </t>
  </si>
  <si>
    <t>90 дней  за декабрь 2012г. в СС не берем</t>
  </si>
  <si>
    <t>90 дней  за  декабрь  2012г. в СС не берем 31 декабря заканчивается 90дней.</t>
  </si>
  <si>
    <t>2013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</si>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</sst>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79">
      <selection activeCell="BW93" sqref="BW93:CL93"/>
    </sheetView>
  </sheetViews>
  <sheetFormatPr defaultColWidth="0.875" defaultRowHeight="16.5" customHeight="1"/>
  <cols>
    <col min="1" max="58" width="0.875" style="1" customWidth="1"/>
    <col min="59" max="59" width="0.2421875" style="1" customWidth="1"/>
    <col min="60" max="61" width="0.875" style="1" hidden="1" customWidth="1"/>
    <col min="62" max="73" width="0.875" style="1" customWidth="1"/>
    <col min="74" max="74" width="4.25390625" style="1" customWidth="1"/>
    <col min="75" max="107" width="0.875" style="1" customWidth="1"/>
    <col min="108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179</v>
      </c>
      <c r="AN19" s="55"/>
      <c r="AO19" s="55"/>
      <c r="AP19" s="55"/>
      <c r="AQ19" s="55"/>
      <c r="AR19" s="58" t="s">
        <v>3</v>
      </c>
      <c r="AS19" s="58"/>
      <c r="AT19" s="55" t="s">
        <v>180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8" t="s">
        <v>3</v>
      </c>
      <c r="BJ19" s="58"/>
      <c r="BK19" s="55" t="s">
        <v>178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6" t="s">
        <v>168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65" t="s">
        <v>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Z22" s="2"/>
      <c r="DA22" s="2"/>
    </row>
    <row r="23" spans="1:108" s="9" customFormat="1" ht="15.75" customHeight="1">
      <c r="A23" s="25"/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67"/>
    </row>
    <row r="24" spans="1:108" s="12" customFormat="1" ht="62.25" customHeight="1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66" t="s">
        <v>13</v>
      </c>
      <c r="BB24" s="34"/>
      <c r="BC24" s="34"/>
      <c r="BD24" s="34"/>
      <c r="BE24" s="34"/>
      <c r="BF24" s="34"/>
      <c r="BG24" s="34"/>
      <c r="BH24" s="34"/>
      <c r="BI24" s="35"/>
      <c r="BJ24" s="66" t="s">
        <v>14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3" t="s">
        <v>9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6" t="s">
        <v>15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12" customFormat="1" ht="14.25" customHeight="1">
      <c r="A25" s="33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33">
        <v>2</v>
      </c>
      <c r="BB25" s="34"/>
      <c r="BC25" s="34"/>
      <c r="BD25" s="34"/>
      <c r="BE25" s="34"/>
      <c r="BF25" s="34"/>
      <c r="BG25" s="34"/>
      <c r="BH25" s="34"/>
      <c r="BI25" s="35"/>
      <c r="BJ25" s="33">
        <v>3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5"/>
      <c r="BW25" s="33">
        <v>4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5"/>
      <c r="CM25" s="33">
        <v>5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9" customFormat="1" ht="15.75" customHeight="1">
      <c r="A26" s="25"/>
      <c r="B26" s="38" t="s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24" customFormat="1" ht="15.75" customHeight="1">
      <c r="A27" s="20"/>
      <c r="B27" s="37" t="s">
        <v>133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9"/>
      <c r="BA27" s="27" t="s">
        <v>16</v>
      </c>
      <c r="BB27" s="28"/>
      <c r="BC27" s="28"/>
      <c r="BD27" s="28"/>
      <c r="BE27" s="28"/>
      <c r="BF27" s="28"/>
      <c r="BG27" s="28"/>
      <c r="BH27" s="28"/>
      <c r="BI27" s="29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3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3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37" t="s">
        <v>165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7" t="s">
        <v>17</v>
      </c>
      <c r="BB28" s="28"/>
      <c r="BC28" s="28"/>
      <c r="BD28" s="28"/>
      <c r="BE28" s="28"/>
      <c r="BF28" s="28"/>
      <c r="BG28" s="28"/>
      <c r="BH28" s="28"/>
      <c r="BI28" s="29"/>
      <c r="BJ28" s="30">
        <v>144272.14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3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0">
        <f>BJ28</f>
        <v>144272.14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37" t="s">
        <v>134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7" t="s">
        <v>18</v>
      </c>
      <c r="BB29" s="28"/>
      <c r="BC29" s="28"/>
      <c r="BD29" s="28"/>
      <c r="BE29" s="28"/>
      <c r="BF29" s="28"/>
      <c r="BG29" s="28"/>
      <c r="BH29" s="28"/>
      <c r="BI29" s="29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3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37" t="s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27" t="s">
        <v>19</v>
      </c>
      <c r="BB30" s="28"/>
      <c r="BC30" s="28"/>
      <c r="BD30" s="28"/>
      <c r="BE30" s="28"/>
      <c r="BF30" s="28"/>
      <c r="BG30" s="28"/>
      <c r="BH30" s="28"/>
      <c r="BI30" s="29"/>
      <c r="BJ30" s="30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3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0"/>
      <c r="B31" s="37" t="s">
        <v>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27" t="s">
        <v>21</v>
      </c>
      <c r="BB31" s="28"/>
      <c r="BC31" s="28"/>
      <c r="BD31" s="28"/>
      <c r="BE31" s="28"/>
      <c r="BF31" s="28"/>
      <c r="BG31" s="28"/>
      <c r="BH31" s="28"/>
      <c r="BI31" s="29"/>
      <c r="BJ31" s="33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3">
        <v>0.5</v>
      </c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33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24" customFormat="1" ht="15.75" customHeight="1">
      <c r="A32" s="21"/>
      <c r="B32" s="57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22"/>
      <c r="BA32" s="45" t="s">
        <v>22</v>
      </c>
      <c r="BB32" s="46"/>
      <c r="BC32" s="46"/>
      <c r="BD32" s="46"/>
      <c r="BE32" s="46"/>
      <c r="BF32" s="46"/>
      <c r="BG32" s="46"/>
      <c r="BH32" s="46"/>
      <c r="BI32" s="47"/>
      <c r="BJ32" s="48">
        <f>SUM(BJ28:BJ31)</f>
        <v>144272.14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50"/>
      <c r="BW32" s="51" t="s">
        <v>34</v>
      </c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50"/>
      <c r="CM32" s="48">
        <f>SUM(CM28:CM31)</f>
        <v>144272.14</v>
      </c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24" customFormat="1" ht="15.75" customHeight="1">
      <c r="A33" s="20"/>
      <c r="B33" s="38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24" customFormat="1" ht="30" customHeight="1">
      <c r="A34" s="20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2" t="s">
        <v>23</v>
      </c>
      <c r="BB34" s="53"/>
      <c r="BC34" s="53"/>
      <c r="BD34" s="53"/>
      <c r="BE34" s="53"/>
      <c r="BF34" s="53"/>
      <c r="BG34" s="53"/>
      <c r="BH34" s="53"/>
      <c r="BI34" s="54"/>
      <c r="BJ34" s="42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4" customFormat="1" ht="30" customHeight="1">
      <c r="A35" s="20"/>
      <c r="B35" s="40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23"/>
      <c r="BA35" s="52" t="s">
        <v>27</v>
      </c>
      <c r="BB35" s="53"/>
      <c r="BC35" s="53"/>
      <c r="BD35" s="53"/>
      <c r="BE35" s="53"/>
      <c r="BF35" s="53"/>
      <c r="BG35" s="53"/>
      <c r="BH35" s="53"/>
      <c r="BI35" s="54"/>
      <c r="BJ35" s="30">
        <v>11843.48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68">
        <v>1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70"/>
      <c r="CM35" s="30">
        <f>BJ35</f>
        <v>11843.48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1"/>
      <c r="B36" s="37" t="s">
        <v>136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2"/>
      <c r="BA36" s="27" t="s">
        <v>30</v>
      </c>
      <c r="BB36" s="28"/>
      <c r="BC36" s="28"/>
      <c r="BD36" s="28"/>
      <c r="BE36" s="28"/>
      <c r="BF36" s="28"/>
      <c r="BG36" s="28"/>
      <c r="BH36" s="28"/>
      <c r="BI36" s="29"/>
      <c r="BJ36" s="30">
        <f>SUM(BJ35)</f>
        <v>11843.48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5"/>
      <c r="BW36" s="33" t="s">
        <v>34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30">
        <f>SUM(CM35)</f>
        <v>11843.48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4" customFormat="1" ht="15.75" customHeight="1">
      <c r="A37" s="20"/>
      <c r="B37" s="38" t="s">
        <v>24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24" customFormat="1" ht="102" customHeight="1">
      <c r="A38" s="20"/>
      <c r="B38" s="40" t="s">
        <v>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23"/>
      <c r="BA38" s="27" t="s">
        <v>31</v>
      </c>
      <c r="BB38" s="28"/>
      <c r="BC38" s="28"/>
      <c r="BD38" s="28"/>
      <c r="BE38" s="28"/>
      <c r="BF38" s="28"/>
      <c r="BG38" s="28"/>
      <c r="BH38" s="28"/>
      <c r="BI38" s="29"/>
      <c r="BJ38" s="30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0">
        <f>BJ38</f>
        <v>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24" customFormat="1" ht="15.75" customHeight="1">
      <c r="A39" s="20"/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9"/>
      <c r="BA39" s="27" t="s">
        <v>32</v>
      </c>
      <c r="BB39" s="28"/>
      <c r="BC39" s="28"/>
      <c r="BD39" s="28"/>
      <c r="BE39" s="28"/>
      <c r="BF39" s="28"/>
      <c r="BG39" s="28"/>
      <c r="BH39" s="28"/>
      <c r="BI39" s="29"/>
      <c r="BJ39" s="59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62">
        <v>1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59">
        <f>BJ39</f>
        <v>0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7" t="s">
        <v>137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19"/>
      <c r="BA40" s="27" t="s">
        <v>33</v>
      </c>
      <c r="BB40" s="28"/>
      <c r="BC40" s="28"/>
      <c r="BD40" s="28"/>
      <c r="BE40" s="28"/>
      <c r="BF40" s="28"/>
      <c r="BG40" s="28"/>
      <c r="BH40" s="28"/>
      <c r="BI40" s="29"/>
      <c r="BJ40" s="30">
        <f>SUM(BJ38:BJ39)</f>
        <v>0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5"/>
      <c r="BW40" s="33" t="s">
        <v>34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30">
        <f>SUM(CM38:CM39)</f>
        <v>0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4" customFormat="1" ht="15.75" customHeight="1">
      <c r="A41" s="20"/>
      <c r="B41" s="38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24" customFormat="1" ht="30" customHeight="1">
      <c r="A42" s="20"/>
      <c r="B42" s="40" t="s">
        <v>26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27" t="s">
        <v>35</v>
      </c>
      <c r="BB42" s="28"/>
      <c r="BC42" s="28"/>
      <c r="BD42" s="28"/>
      <c r="BE42" s="28"/>
      <c r="BF42" s="28"/>
      <c r="BG42" s="28"/>
      <c r="BH42" s="28"/>
      <c r="BI42" s="29"/>
      <c r="BJ42" s="30">
        <v>11824846.36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3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0">
        <f>SUM(BJ42)</f>
        <v>11824846.36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73.5" customHeight="1">
      <c r="A43" s="20"/>
      <c r="B43" s="40" t="s">
        <v>138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27" t="s">
        <v>36</v>
      </c>
      <c r="BB43" s="28"/>
      <c r="BC43" s="28"/>
      <c r="BD43" s="28"/>
      <c r="BE43" s="28"/>
      <c r="BF43" s="28"/>
      <c r="BG43" s="28"/>
      <c r="BH43" s="28"/>
      <c r="BI43" s="29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0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8.5" customHeight="1">
      <c r="A44" s="20"/>
      <c r="B44" s="40" t="s">
        <v>139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27" t="s">
        <v>38</v>
      </c>
      <c r="BB44" s="28"/>
      <c r="BC44" s="28"/>
      <c r="BD44" s="28"/>
      <c r="BE44" s="28"/>
      <c r="BF44" s="28"/>
      <c r="BG44" s="28"/>
      <c r="BH44" s="28"/>
      <c r="BI44" s="29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59.25" customHeight="1">
      <c r="A45" s="20"/>
      <c r="B45" s="40" t="s">
        <v>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27" t="s">
        <v>39</v>
      </c>
      <c r="BB45" s="28"/>
      <c r="BC45" s="28"/>
      <c r="BD45" s="28"/>
      <c r="BE45" s="28"/>
      <c r="BF45" s="28"/>
      <c r="BG45" s="28"/>
      <c r="BH45" s="28"/>
      <c r="BI45" s="29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3">
        <v>0.1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30" customHeight="1">
      <c r="A46" s="20"/>
      <c r="B46" s="40" t="s">
        <v>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27" t="s">
        <v>40</v>
      </c>
      <c r="BB46" s="28"/>
      <c r="BC46" s="28"/>
      <c r="BD46" s="28"/>
      <c r="BE46" s="28"/>
      <c r="BF46" s="28"/>
      <c r="BG46" s="28"/>
      <c r="BH46" s="28"/>
      <c r="BI46" s="29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v>0.5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87.75" customHeight="1">
      <c r="A47" s="20"/>
      <c r="B47" s="40" t="s">
        <v>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27" t="s">
        <v>44</v>
      </c>
      <c r="BB47" s="28"/>
      <c r="BC47" s="28"/>
      <c r="BD47" s="28"/>
      <c r="BE47" s="28"/>
      <c r="BF47" s="28"/>
      <c r="BG47" s="28"/>
      <c r="BH47" s="28"/>
      <c r="BI47" s="29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45" customHeight="1">
      <c r="A48" s="20"/>
      <c r="B48" s="40" t="s">
        <v>43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27" t="s">
        <v>45</v>
      </c>
      <c r="BB48" s="28"/>
      <c r="BC48" s="28"/>
      <c r="BD48" s="28"/>
      <c r="BE48" s="28"/>
      <c r="BF48" s="28"/>
      <c r="BG48" s="28"/>
      <c r="BH48" s="28"/>
      <c r="BI48" s="29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3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30" customHeight="1">
      <c r="A49" s="20"/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19"/>
      <c r="BA49" s="27" t="s">
        <v>46</v>
      </c>
      <c r="BB49" s="28"/>
      <c r="BC49" s="28"/>
      <c r="BD49" s="28"/>
      <c r="BE49" s="28"/>
      <c r="BF49" s="28"/>
      <c r="BG49" s="28"/>
      <c r="BH49" s="28"/>
      <c r="BI49" s="29"/>
      <c r="BJ49" s="33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3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15.7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27" t="s">
        <v>47</v>
      </c>
      <c r="BB50" s="28"/>
      <c r="BC50" s="28"/>
      <c r="BD50" s="28"/>
      <c r="BE50" s="28"/>
      <c r="BF50" s="28"/>
      <c r="BG50" s="28"/>
      <c r="BH50" s="28"/>
      <c r="BI50" s="29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0.1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3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46.5" customHeight="1">
      <c r="A51" s="20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27" t="s">
        <v>51</v>
      </c>
      <c r="BB51" s="28"/>
      <c r="BC51" s="28"/>
      <c r="BD51" s="28"/>
      <c r="BE51" s="28"/>
      <c r="BF51" s="28"/>
      <c r="BG51" s="28"/>
      <c r="BH51" s="28"/>
      <c r="BI51" s="29"/>
      <c r="BJ51" s="30">
        <v>88741070.72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0">
        <f>BJ51</f>
        <v>88741070.72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58.5" customHeight="1">
      <c r="A52" s="20"/>
      <c r="B52" s="40" t="s">
        <v>140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27" t="s">
        <v>52</v>
      </c>
      <c r="BB52" s="28"/>
      <c r="BC52" s="28"/>
      <c r="BD52" s="28"/>
      <c r="BE52" s="28"/>
      <c r="BF52" s="28"/>
      <c r="BG52" s="28"/>
      <c r="BH52" s="28"/>
      <c r="BI52" s="29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v>0.5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3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0" t="s">
        <v>141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27" t="s">
        <v>54</v>
      </c>
      <c r="BB53" s="28"/>
      <c r="BC53" s="28"/>
      <c r="BD53" s="28"/>
      <c r="BE53" s="28"/>
      <c r="BF53" s="28"/>
      <c r="BG53" s="28"/>
      <c r="BH53" s="28"/>
      <c r="BI53" s="29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3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3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45" customHeight="1">
      <c r="A54" s="20"/>
      <c r="B54" s="40" t="s">
        <v>143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27" t="s">
        <v>55</v>
      </c>
      <c r="BB54" s="28"/>
      <c r="BC54" s="28"/>
      <c r="BD54" s="28"/>
      <c r="BE54" s="28"/>
      <c r="BF54" s="28"/>
      <c r="BG54" s="28"/>
      <c r="BH54" s="28"/>
      <c r="BI54" s="29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3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58.5" customHeight="1">
      <c r="A55" s="20"/>
      <c r="B55" s="40" t="s">
        <v>142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9"/>
      <c r="BA55" s="27" t="s">
        <v>56</v>
      </c>
      <c r="BB55" s="28"/>
      <c r="BC55" s="28"/>
      <c r="BD55" s="28"/>
      <c r="BE55" s="28"/>
      <c r="BF55" s="28"/>
      <c r="BG55" s="28"/>
      <c r="BH55" s="28"/>
      <c r="BI55" s="29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3">
        <v>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3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71" t="s">
        <v>144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19"/>
      <c r="BA56" s="27" t="s">
        <v>57</v>
      </c>
      <c r="BB56" s="28"/>
      <c r="BC56" s="28"/>
      <c r="BD56" s="28"/>
      <c r="BE56" s="28"/>
      <c r="BF56" s="28"/>
      <c r="BG56" s="28"/>
      <c r="BH56" s="28"/>
      <c r="BI56" s="29"/>
      <c r="BJ56" s="30">
        <f>SUM(BJ51+BJ42)</f>
        <v>100565917.08</v>
      </c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3" t="s">
        <v>34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5"/>
      <c r="CM56" s="30">
        <f>SUM(CM42+CM51)</f>
        <v>100565917.08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4" customFormat="1" ht="15.75" customHeight="1">
      <c r="A57" s="20"/>
      <c r="B57" s="38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24" customFormat="1" ht="30" customHeight="1">
      <c r="A58" s="20"/>
      <c r="B58" s="40" t="s">
        <v>59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27" t="s">
        <v>58</v>
      </c>
      <c r="BB58" s="28"/>
      <c r="BC58" s="28"/>
      <c r="BD58" s="28"/>
      <c r="BE58" s="28"/>
      <c r="BF58" s="28"/>
      <c r="BG58" s="28"/>
      <c r="BH58" s="28"/>
      <c r="BI58" s="29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3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59.25" customHeight="1">
      <c r="A59" s="20"/>
      <c r="B59" s="40" t="s">
        <v>145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27" t="s">
        <v>60</v>
      </c>
      <c r="BB59" s="28"/>
      <c r="BC59" s="28"/>
      <c r="BD59" s="28"/>
      <c r="BE59" s="28"/>
      <c r="BF59" s="28"/>
      <c r="BG59" s="28"/>
      <c r="BH59" s="28"/>
      <c r="BI59" s="29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3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87.75" customHeight="1">
      <c r="A60" s="20"/>
      <c r="B60" s="40" t="s">
        <v>164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27" t="s">
        <v>61</v>
      </c>
      <c r="BB60" s="28"/>
      <c r="BC60" s="28"/>
      <c r="BD60" s="28"/>
      <c r="BE60" s="28"/>
      <c r="BF60" s="28"/>
      <c r="BG60" s="28"/>
      <c r="BH60" s="28"/>
      <c r="BI60" s="29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3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73.5" customHeight="1">
      <c r="A61" s="20"/>
      <c r="B61" s="40" t="s">
        <v>146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27" t="s">
        <v>62</v>
      </c>
      <c r="BB61" s="28"/>
      <c r="BC61" s="28"/>
      <c r="BD61" s="28"/>
      <c r="BE61" s="28"/>
      <c r="BF61" s="28"/>
      <c r="BG61" s="28"/>
      <c r="BH61" s="28"/>
      <c r="BI61" s="29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0.1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3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40" t="s">
        <v>147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27" t="s">
        <v>63</v>
      </c>
      <c r="BB62" s="28"/>
      <c r="BC62" s="28"/>
      <c r="BD62" s="28"/>
      <c r="BE62" s="28"/>
      <c r="BF62" s="28"/>
      <c r="BG62" s="28"/>
      <c r="BH62" s="28"/>
      <c r="BI62" s="29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88.5" customHeight="1">
      <c r="A63" s="20"/>
      <c r="B63" s="40" t="s">
        <v>148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27" t="s">
        <v>64</v>
      </c>
      <c r="BB63" s="28"/>
      <c r="BC63" s="28"/>
      <c r="BD63" s="28"/>
      <c r="BE63" s="28"/>
      <c r="BF63" s="28"/>
      <c r="BG63" s="28"/>
      <c r="BH63" s="28"/>
      <c r="BI63" s="29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v>0.1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3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31.25" customHeight="1">
      <c r="A64" s="20"/>
      <c r="B64" s="40" t="s">
        <v>149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27" t="s">
        <v>65</v>
      </c>
      <c r="BB64" s="28"/>
      <c r="BC64" s="28"/>
      <c r="BD64" s="28"/>
      <c r="BE64" s="28"/>
      <c r="BF64" s="28"/>
      <c r="BG64" s="28"/>
      <c r="BH64" s="28"/>
      <c r="BI64" s="29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102" customHeight="1">
      <c r="A65" s="20"/>
      <c r="B65" s="40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27" t="s">
        <v>66</v>
      </c>
      <c r="BB65" s="28"/>
      <c r="BC65" s="28"/>
      <c r="BD65" s="28"/>
      <c r="BE65" s="28"/>
      <c r="BF65" s="28"/>
      <c r="BG65" s="28"/>
      <c r="BH65" s="28"/>
      <c r="BI65" s="29"/>
      <c r="BJ65" s="30">
        <v>10014.27</v>
      </c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0">
        <f>SUM(BJ65)</f>
        <v>10014.27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6" spans="1:108" s="24" customFormat="1" ht="30" customHeight="1">
      <c r="A66" s="20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27" t="s">
        <v>67</v>
      </c>
      <c r="BB66" s="28"/>
      <c r="BC66" s="28"/>
      <c r="BD66" s="28"/>
      <c r="BE66" s="28"/>
      <c r="BF66" s="28"/>
      <c r="BG66" s="28"/>
      <c r="BH66" s="28"/>
      <c r="BI66" s="29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3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59.25" customHeight="1">
      <c r="A67" s="20"/>
      <c r="B67" s="40" t="s">
        <v>78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27" t="s">
        <v>68</v>
      </c>
      <c r="BB67" s="28"/>
      <c r="BC67" s="28"/>
      <c r="BD67" s="28"/>
      <c r="BE67" s="28"/>
      <c r="BF67" s="28"/>
      <c r="BG67" s="28"/>
      <c r="BH67" s="28"/>
      <c r="BI67" s="29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3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87.75" customHeight="1">
      <c r="A68" s="20"/>
      <c r="B68" s="40" t="s">
        <v>79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27" t="s">
        <v>69</v>
      </c>
      <c r="BB68" s="28"/>
      <c r="BC68" s="28"/>
      <c r="BD68" s="28"/>
      <c r="BE68" s="28"/>
      <c r="BF68" s="28"/>
      <c r="BG68" s="28"/>
      <c r="BH68" s="28"/>
      <c r="BI68" s="29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3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0" t="s">
        <v>48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27" t="s">
        <v>70</v>
      </c>
      <c r="BB69" s="28"/>
      <c r="BC69" s="28"/>
      <c r="BD69" s="28"/>
      <c r="BE69" s="28"/>
      <c r="BF69" s="28"/>
      <c r="BG69" s="28"/>
      <c r="BH69" s="28"/>
      <c r="BI69" s="29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3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45.75" customHeight="1">
      <c r="A70" s="20"/>
      <c r="B70" s="40" t="s">
        <v>80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27" t="s">
        <v>71</v>
      </c>
      <c r="BB70" s="28"/>
      <c r="BC70" s="28"/>
      <c r="BD70" s="28"/>
      <c r="BE70" s="28"/>
      <c r="BF70" s="28"/>
      <c r="BG70" s="28"/>
      <c r="BH70" s="28"/>
      <c r="BI70" s="29"/>
      <c r="BJ70" s="30">
        <v>3940809.98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0">
        <f>SUM(BJ70)</f>
        <v>3940809.98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59.25" customHeight="1">
      <c r="A71" s="20"/>
      <c r="B71" s="40" t="s">
        <v>81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27" t="s">
        <v>72</v>
      </c>
      <c r="BB71" s="28"/>
      <c r="BC71" s="28"/>
      <c r="BD71" s="28"/>
      <c r="BE71" s="28"/>
      <c r="BF71" s="28"/>
      <c r="BG71" s="28"/>
      <c r="BH71" s="28"/>
      <c r="BI71" s="29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3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45" customHeight="1">
      <c r="A72" s="20"/>
      <c r="B72" s="40" t="s">
        <v>113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27" t="s">
        <v>73</v>
      </c>
      <c r="BB72" s="28"/>
      <c r="BC72" s="28"/>
      <c r="BD72" s="28"/>
      <c r="BE72" s="28"/>
      <c r="BF72" s="28"/>
      <c r="BG72" s="28"/>
      <c r="BH72" s="28"/>
      <c r="BI72" s="29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72.75" customHeight="1">
      <c r="A73" s="20"/>
      <c r="B73" s="40" t="s">
        <v>82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27" t="s">
        <v>74</v>
      </c>
      <c r="BB73" s="28"/>
      <c r="BC73" s="28"/>
      <c r="BD73" s="28"/>
      <c r="BE73" s="28"/>
      <c r="BF73" s="28"/>
      <c r="BG73" s="28"/>
      <c r="BH73" s="28"/>
      <c r="BI73" s="29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3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3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59.25" customHeight="1">
      <c r="A74" s="20"/>
      <c r="B74" s="40" t="s">
        <v>83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27" t="s">
        <v>75</v>
      </c>
      <c r="BB74" s="28"/>
      <c r="BC74" s="28"/>
      <c r="BD74" s="28"/>
      <c r="BE74" s="28"/>
      <c r="BF74" s="28"/>
      <c r="BG74" s="28"/>
      <c r="BH74" s="28"/>
      <c r="BI74" s="29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3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45" customHeight="1">
      <c r="A75" s="20"/>
      <c r="B75" s="40" t="s">
        <v>84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27" t="s">
        <v>76</v>
      </c>
      <c r="BB75" s="28"/>
      <c r="BC75" s="28"/>
      <c r="BD75" s="28"/>
      <c r="BE75" s="28"/>
      <c r="BF75" s="28"/>
      <c r="BG75" s="28"/>
      <c r="BH75" s="28"/>
      <c r="BI75" s="29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3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73.5" customHeight="1">
      <c r="A76" s="20"/>
      <c r="B76" s="40" t="s">
        <v>85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27" t="s">
        <v>89</v>
      </c>
      <c r="BB76" s="28"/>
      <c r="BC76" s="28"/>
      <c r="BD76" s="28"/>
      <c r="BE76" s="28"/>
      <c r="BF76" s="28"/>
      <c r="BG76" s="28"/>
      <c r="BH76" s="28"/>
      <c r="BI76" s="29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3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0" t="s">
        <v>86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27" t="s">
        <v>91</v>
      </c>
      <c r="BB77" s="28"/>
      <c r="BC77" s="28"/>
      <c r="BD77" s="28"/>
      <c r="BE77" s="28"/>
      <c r="BF77" s="28"/>
      <c r="BG77" s="28"/>
      <c r="BH77" s="28"/>
      <c r="BI77" s="29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3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3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45" customHeight="1">
      <c r="A78" s="20"/>
      <c r="B78" s="40" t="s">
        <v>150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9"/>
      <c r="BA78" s="27" t="s">
        <v>92</v>
      </c>
      <c r="BB78" s="28"/>
      <c r="BC78" s="28"/>
      <c r="BD78" s="28"/>
      <c r="BE78" s="28"/>
      <c r="BF78" s="28"/>
      <c r="BG78" s="28"/>
      <c r="BH78" s="28"/>
      <c r="BI78" s="29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3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21.75" customHeight="1">
      <c r="A79" s="20"/>
      <c r="B79" s="37" t="s">
        <v>151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19"/>
      <c r="BA79" s="27" t="s">
        <v>95</v>
      </c>
      <c r="BB79" s="28"/>
      <c r="BC79" s="28"/>
      <c r="BD79" s="28"/>
      <c r="BE79" s="28"/>
      <c r="BF79" s="28"/>
      <c r="BG79" s="28"/>
      <c r="BH79" s="28"/>
      <c r="BI79" s="29"/>
      <c r="BJ79" s="30">
        <v>165139.37</v>
      </c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2"/>
      <c r="BW79" s="33">
        <v>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0">
        <f>SUM(BJ79)</f>
        <v>165139.37</v>
      </c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37" t="s">
        <v>87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19"/>
      <c r="BA80" s="27" t="s">
        <v>96</v>
      </c>
      <c r="BB80" s="28"/>
      <c r="BC80" s="28"/>
      <c r="BD80" s="28"/>
      <c r="BE80" s="28"/>
      <c r="BF80" s="28"/>
      <c r="BG80" s="28"/>
      <c r="BH80" s="28"/>
      <c r="BI80" s="29"/>
      <c r="BJ80" s="30">
        <v>1041.37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>
        <v>0.1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BJ80*BW80</f>
        <v>104.137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37" t="s">
        <v>152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19"/>
      <c r="BA81" s="27" t="s">
        <v>97</v>
      </c>
      <c r="BB81" s="28"/>
      <c r="BC81" s="28"/>
      <c r="BD81" s="28"/>
      <c r="BE81" s="28"/>
      <c r="BF81" s="28"/>
      <c r="BG81" s="28"/>
      <c r="BH81" s="28"/>
      <c r="BI81" s="29"/>
      <c r="BJ81" s="30">
        <f>BJ80</f>
        <v>1041.37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33" t="s">
        <v>34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5"/>
      <c r="CM81" s="30">
        <f>SUM(CM65+CM70+CM79+CM80)</f>
        <v>4116067.757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2"/>
    </row>
    <row r="82" spans="1:108" s="24" customFormat="1" ht="15.75" customHeight="1">
      <c r="A82" s="20"/>
      <c r="B82" s="38" t="s">
        <v>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45" customHeight="1">
      <c r="A83" s="20"/>
      <c r="B83" s="40" t="s">
        <v>153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19"/>
      <c r="BA83" s="27" t="s">
        <v>98</v>
      </c>
      <c r="BB83" s="28"/>
      <c r="BC83" s="28"/>
      <c r="BD83" s="28"/>
      <c r="BE83" s="28"/>
      <c r="BF83" s="28"/>
      <c r="BG83" s="28"/>
      <c r="BH83" s="28"/>
      <c r="BI83" s="29"/>
      <c r="BJ83" s="30">
        <v>3987.87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3">
        <v>1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5"/>
      <c r="CM83" s="30">
        <f>BJ83</f>
        <v>3987.87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30" customHeight="1">
      <c r="A84" s="20"/>
      <c r="B84" s="40" t="s">
        <v>154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30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37" t="s">
        <v>155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67"/>
      <c r="CM85" s="30">
        <f>SUM(CM32+CM36+CM56+CM81+CM83)</f>
        <v>104842088.327</v>
      </c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24" customFormat="1" ht="15.75" customHeight="1">
      <c r="A86" s="20"/>
      <c r="B86" s="38" t="s">
        <v>90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24" customFormat="1" ht="59.25" customHeight="1">
      <c r="A87" s="20"/>
      <c r="B87" s="40" t="s">
        <v>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9"/>
      <c r="BA87" s="27" t="s">
        <v>99</v>
      </c>
      <c r="BB87" s="28"/>
      <c r="BC87" s="28"/>
      <c r="BD87" s="28"/>
      <c r="BE87" s="28"/>
      <c r="BF87" s="28"/>
      <c r="BG87" s="28"/>
      <c r="BH87" s="28"/>
      <c r="BI87" s="29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0" t="s">
        <v>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9"/>
      <c r="BA88" s="27" t="s">
        <v>100</v>
      </c>
      <c r="BB88" s="28"/>
      <c r="BC88" s="28"/>
      <c r="BD88" s="28"/>
      <c r="BE88" s="28"/>
      <c r="BF88" s="28"/>
      <c r="BG88" s="28"/>
      <c r="BH88" s="28"/>
      <c r="BI88" s="29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30" customHeight="1">
      <c r="A89" s="20"/>
      <c r="B89" s="40" t="s">
        <v>103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19"/>
      <c r="BA89" s="27" t="s">
        <v>101</v>
      </c>
      <c r="BB89" s="28"/>
      <c r="BC89" s="28"/>
      <c r="BD89" s="28"/>
      <c r="BE89" s="28"/>
      <c r="BF89" s="28"/>
      <c r="BG89" s="28"/>
      <c r="BH89" s="28"/>
      <c r="BI89" s="29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15.7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27" t="s">
        <v>102</v>
      </c>
      <c r="BB90" s="28"/>
      <c r="BC90" s="28"/>
      <c r="BD90" s="28"/>
      <c r="BE90" s="28"/>
      <c r="BF90" s="28"/>
      <c r="BG90" s="28"/>
      <c r="BH90" s="28"/>
      <c r="BI90" s="29"/>
      <c r="BJ90" s="59">
        <v>2573763.06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1"/>
      <c r="BW90" s="62" t="s">
        <v>34</v>
      </c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4"/>
      <c r="CM90" s="59">
        <f>BJ90</f>
        <v>2573763.06</v>
      </c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24" customFormat="1" ht="43.5" customHeight="1">
      <c r="A91" s="20"/>
      <c r="B91" s="40" t="s">
        <v>105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9"/>
      <c r="BA91" s="27" t="s">
        <v>156</v>
      </c>
      <c r="BB91" s="28"/>
      <c r="BC91" s="28"/>
      <c r="BD91" s="28"/>
      <c r="BE91" s="28"/>
      <c r="BF91" s="28"/>
      <c r="BG91" s="28"/>
      <c r="BH91" s="28"/>
      <c r="BI91" s="29"/>
      <c r="BJ91" s="33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3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30" customHeight="1">
      <c r="A92" s="20"/>
      <c r="B92" s="40" t="s">
        <v>106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9"/>
      <c r="BA92" s="27" t="s">
        <v>157</v>
      </c>
      <c r="BB92" s="28"/>
      <c r="BC92" s="28"/>
      <c r="BD92" s="28"/>
      <c r="BE92" s="28"/>
      <c r="BF92" s="28"/>
      <c r="BG92" s="28"/>
      <c r="BH92" s="28"/>
      <c r="BI92" s="29"/>
      <c r="BJ92" s="30">
        <v>2123490.88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3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0">
        <f>SUM(BJ92)</f>
        <v>2123490.88</v>
      </c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87.75" customHeight="1">
      <c r="A93" s="20"/>
      <c r="B93" s="40" t="s">
        <v>107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9"/>
      <c r="BA93" s="27" t="s">
        <v>158</v>
      </c>
      <c r="BB93" s="28"/>
      <c r="BC93" s="28"/>
      <c r="BD93" s="28"/>
      <c r="BE93" s="28"/>
      <c r="BF93" s="28"/>
      <c r="BG93" s="28"/>
      <c r="BH93" s="28"/>
      <c r="BI93" s="29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3" t="s">
        <v>34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15.75" customHeight="1">
      <c r="A94" s="20"/>
      <c r="B94" s="40" t="s">
        <v>108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9"/>
      <c r="BA94" s="27" t="s">
        <v>159</v>
      </c>
      <c r="BB94" s="28"/>
      <c r="BC94" s="28"/>
      <c r="BD94" s="28"/>
      <c r="BE94" s="28"/>
      <c r="BF94" s="28"/>
      <c r="BG94" s="28"/>
      <c r="BH94" s="28"/>
      <c r="BI94" s="29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3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30" customHeight="1">
      <c r="A95" s="20"/>
      <c r="B95" s="40" t="s">
        <v>109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9"/>
      <c r="BA95" s="27" t="s">
        <v>160</v>
      </c>
      <c r="BB95" s="28"/>
      <c r="BC95" s="28"/>
      <c r="BD95" s="28"/>
      <c r="BE95" s="28"/>
      <c r="BF95" s="28"/>
      <c r="BG95" s="28"/>
      <c r="BH95" s="28"/>
      <c r="BI95" s="29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3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3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58.5" customHeight="1">
      <c r="A96" s="20"/>
      <c r="B96" s="40" t="s">
        <v>161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19"/>
      <c r="BA96" s="27" t="s">
        <v>162</v>
      </c>
      <c r="BB96" s="28"/>
      <c r="BC96" s="28"/>
      <c r="BD96" s="28"/>
      <c r="BE96" s="28"/>
      <c r="BF96" s="28"/>
      <c r="BG96" s="28"/>
      <c r="BH96" s="28"/>
      <c r="BI96" s="29"/>
      <c r="BJ96" s="33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33" t="s">
        <v>34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33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37" t="s">
        <v>166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67"/>
      <c r="CM97" s="30">
        <f>SUM(CM90:DD96)</f>
        <v>4697253.9399999995</v>
      </c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2"/>
    </row>
    <row r="98" spans="1:108" s="24" customFormat="1" ht="15.75" customHeight="1">
      <c r="A98" s="20"/>
      <c r="B98" s="38" t="s">
        <v>110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1:108" s="24" customFormat="1" ht="15.75" customHeight="1">
      <c r="A99" s="20"/>
      <c r="B99" s="37" t="s">
        <v>111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67"/>
      <c r="CM99" s="30">
        <f>CM85-CM97</f>
        <v>100144834.38700001</v>
      </c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2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72" t="s">
        <v>169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U101" s="72" t="s">
        <v>171</v>
      </c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</row>
    <row r="102" spans="1:108" s="15" customFormat="1" ht="30" customHeight="1">
      <c r="A102" s="73" t="s">
        <v>114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4" t="s">
        <v>115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U102" s="74" t="s">
        <v>116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</row>
    <row r="103" spans="1:108" s="10" customFormat="1" ht="16.5" customHeight="1">
      <c r="A103" s="72" t="s">
        <v>170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U103" s="72" t="s">
        <v>172</v>
      </c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</row>
    <row r="104" spans="1:108" s="15" customFormat="1" ht="25.5" customHeight="1">
      <c r="A104" s="73" t="s">
        <v>117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V104" s="74" t="s">
        <v>115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U104" s="74" t="s">
        <v>116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AV101:BQ101"/>
    <mergeCell ref="AV102:BQ102"/>
    <mergeCell ref="B97:CL97"/>
    <mergeCell ref="B99:CL99"/>
    <mergeCell ref="CM95:DD95"/>
    <mergeCell ref="BA96:BI96"/>
    <mergeCell ref="BJ96:BV96"/>
    <mergeCell ref="BJ95:BV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67:AY67"/>
    <mergeCell ref="BA67:BI67"/>
    <mergeCell ref="BJ67:BV67"/>
    <mergeCell ref="BW67:CL67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H22:CW22"/>
    <mergeCell ref="A24:AZ24"/>
    <mergeCell ref="BA24:BI24"/>
    <mergeCell ref="BJ24:BV24"/>
    <mergeCell ref="BW24:CL24"/>
    <mergeCell ref="CM24:DD24"/>
    <mergeCell ref="B23:DD2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0" sqref="F20:G20"/>
    </sheetView>
  </sheetViews>
  <sheetFormatPr defaultColWidth="9.00390625" defaultRowHeight="12.75"/>
  <sheetData>
    <row r="1" spans="1:11" ht="12.75">
      <c r="A1" t="s">
        <v>173</v>
      </c>
      <c r="G1" t="s">
        <v>176</v>
      </c>
      <c r="K1" t="s">
        <v>175</v>
      </c>
    </row>
    <row r="3" spans="1:7" ht="12.75">
      <c r="A3" t="s">
        <v>174</v>
      </c>
      <c r="G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ranishevskaya.irina</cp:lastModifiedBy>
  <cp:lastPrinted>2013-05-21T12:00:59Z</cp:lastPrinted>
  <dcterms:created xsi:type="dcterms:W3CDTF">2008-12-24T14:26:47Z</dcterms:created>
  <dcterms:modified xsi:type="dcterms:W3CDTF">2013-05-21T12:02:23Z</dcterms:modified>
  <cp:category/>
  <cp:version/>
  <cp:contentType/>
  <cp:contentStatus/>
</cp:coreProperties>
</file>